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IFJ\2021\"/>
    </mc:Choice>
  </mc:AlternateContent>
  <xr:revisionPtr revIDLastSave="0" documentId="8_{579A16A3-9722-4757-8E28-07BA8D37D445}" xr6:coauthVersionLast="47" xr6:coauthVersionMax="47" xr10:uidLastSave="{00000000-0000-0000-0000-000000000000}"/>
  <bookViews>
    <workbookView xWindow="-120" yWindow="-120" windowWidth="19440" windowHeight="15000" xr2:uid="{77CAA92C-F5BC-41AF-AD1A-115A461DCAAD}"/>
  </bookViews>
  <sheets>
    <sheet name="Txikiak_menores" sheetId="1" r:id="rId1"/>
  </sheets>
  <definedNames>
    <definedName name="_xlnm.Print_Area" localSheetId="0">Txikiak_menores!$A$1:$R$39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K3" i="1" s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K14" i="1"/>
  <c r="I14" i="1" s="1"/>
  <c r="J15" i="1"/>
  <c r="K15" i="1"/>
  <c r="J17" i="1"/>
  <c r="K17" i="1"/>
  <c r="J18" i="1"/>
  <c r="K18" i="1"/>
  <c r="J19" i="1"/>
  <c r="K19" i="1"/>
  <c r="J20" i="1"/>
  <c r="K20" i="1"/>
  <c r="J21" i="1"/>
  <c r="K21" i="1"/>
  <c r="K22" i="1"/>
  <c r="I22" i="1" s="1"/>
  <c r="K23" i="1"/>
  <c r="I23" i="1" s="1"/>
  <c r="J24" i="1"/>
  <c r="K24" i="1"/>
  <c r="K25" i="1"/>
  <c r="I27" i="1"/>
  <c r="K27" i="1"/>
  <c r="J28" i="1"/>
  <c r="K28" i="1"/>
  <c r="I28" i="1" s="1"/>
  <c r="J29" i="1"/>
  <c r="J30" i="1"/>
  <c r="K30" i="1" s="1"/>
  <c r="J31" i="1"/>
  <c r="K31" i="1" s="1"/>
  <c r="J32" i="1"/>
  <c r="K32" i="1" s="1"/>
  <c r="K33" i="1"/>
  <c r="J34" i="1"/>
  <c r="K34" i="1"/>
  <c r="K35" i="1"/>
  <c r="I35" i="1" s="1"/>
  <c r="J36" i="1"/>
  <c r="K36" i="1"/>
  <c r="J37" i="1"/>
  <c r="K37" i="1"/>
  <c r="K29" i="1" l="1"/>
  <c r="I29" i="1" s="1"/>
</calcChain>
</file>

<file path=xl/sharedStrings.xml><?xml version="1.0" encoding="utf-8"?>
<sst xmlns="http://schemas.openxmlformats.org/spreadsheetml/2006/main" count="348" uniqueCount="218">
  <si>
    <t>UNIVERSIDAD DEL PAIS VASCO</t>
  </si>
  <si>
    <t>Q4818001B</t>
  </si>
  <si>
    <t>Talleres ciencias Ecoschool enero a junio 2022</t>
  </si>
  <si>
    <t>servicio</t>
  </si>
  <si>
    <t>116-6</t>
  </si>
  <si>
    <t>AD</t>
  </si>
  <si>
    <t>TAEG</t>
  </si>
  <si>
    <t>22-71-10-002</t>
  </si>
  <si>
    <t>SI</t>
  </si>
  <si>
    <t>NAUTICA PLAYAUNDITXASO</t>
  </si>
  <si>
    <t>B20759809</t>
  </si>
  <si>
    <t>Motor fueraborda Zuhatza</t>
  </si>
  <si>
    <t>suministro</t>
  </si>
  <si>
    <t>105-769</t>
  </si>
  <si>
    <t>71-39</t>
  </si>
  <si>
    <t>21-71-3860</t>
  </si>
  <si>
    <t>si</t>
  </si>
  <si>
    <t>Kultur soleil S. Coop.</t>
  </si>
  <si>
    <t>F1542216</t>
  </si>
  <si>
    <t>Actividades complementarias Arabazblai 2021-2022</t>
  </si>
  <si>
    <t>105-694</t>
  </si>
  <si>
    <t>71-7</t>
  </si>
  <si>
    <t>21-71-0731</t>
  </si>
  <si>
    <t>El Infierno Dorado S.L.</t>
  </si>
  <si>
    <t>B1556372</t>
  </si>
  <si>
    <t>Taller musical formativo</t>
  </si>
  <si>
    <t>105-637</t>
  </si>
  <si>
    <t>71-10</t>
  </si>
  <si>
    <t>21-71-1040</t>
  </si>
  <si>
    <t>Servicios Libery 2020 S.L.</t>
  </si>
  <si>
    <t>B24733495</t>
  </si>
  <si>
    <t>Autobuses desplazamientos Arnastu oct-nov. 2021</t>
  </si>
  <si>
    <t>105-611</t>
  </si>
  <si>
    <t>71-1</t>
  </si>
  <si>
    <t>21-71-0150</t>
  </si>
  <si>
    <t>Aplicación de energias renovables  TAER SLU</t>
  </si>
  <si>
    <t>B1323443</t>
  </si>
  <si>
    <t>Taller energia solar</t>
  </si>
  <si>
    <t>105-581</t>
  </si>
  <si>
    <t>21-71-0721</t>
  </si>
  <si>
    <t>no</t>
  </si>
  <si>
    <t>Luis Etxebarria Redondo</t>
  </si>
  <si>
    <t>Elaboración plan comunicación  y rediseño marca IFJ</t>
  </si>
  <si>
    <t>105-549</t>
  </si>
  <si>
    <t>21-71-1030</t>
  </si>
  <si>
    <t>MADYDER S.L.</t>
  </si>
  <si>
    <t>B-1344167</t>
  </si>
  <si>
    <t xml:space="preserve">Suministro fruta y verdura </t>
  </si>
  <si>
    <t>105-487</t>
  </si>
  <si>
    <t>71-27</t>
  </si>
  <si>
    <t>21-71-2740</t>
  </si>
  <si>
    <t>KAIKU KM.0 S.L.</t>
  </si>
  <si>
    <t>B-20569356</t>
  </si>
  <si>
    <t>Suministro productos lacteos</t>
  </si>
  <si>
    <t>105-476</t>
  </si>
  <si>
    <t>21-71-2750</t>
  </si>
  <si>
    <t>CARNICAS CONCHI S.L.</t>
  </si>
  <si>
    <t>B-01444595</t>
  </si>
  <si>
    <t>Suministro productos carnicos</t>
  </si>
  <si>
    <t>105-453</t>
  </si>
  <si>
    <t>21-71-2730</t>
  </si>
  <si>
    <t>MARTINEZ DE QUEL S.L.</t>
  </si>
  <si>
    <t>B-26028852</t>
  </si>
  <si>
    <t>Suminisros productos congelados</t>
  </si>
  <si>
    <t>105-454</t>
  </si>
  <si>
    <t>21-71-2720</t>
  </si>
  <si>
    <t>MENENDEZ Y COMPAÑÍA S.L.</t>
  </si>
  <si>
    <t>B-01002039</t>
  </si>
  <si>
    <t>Suministro productos coloniales</t>
  </si>
  <si>
    <t>105-452</t>
  </si>
  <si>
    <t>21-71-2710</t>
  </si>
  <si>
    <t>SORTZEN CONSULTORIA S.L.</t>
  </si>
  <si>
    <t>B-95289377</t>
  </si>
  <si>
    <t>Dinamizacion Hitz - kolpez 2021</t>
  </si>
  <si>
    <t>105-431</t>
  </si>
  <si>
    <t>71-71</t>
  </si>
  <si>
    <t>21-71-7120</t>
  </si>
  <si>
    <t>NUNCA PISO FRENO S.L.</t>
  </si>
  <si>
    <t>B-85315950</t>
  </si>
  <si>
    <t>Contrato patrocinio PELEA GALLOS</t>
  </si>
  <si>
    <t>105-394</t>
  </si>
  <si>
    <t>21-71-1020</t>
  </si>
  <si>
    <t>PEOPLE &amp; PLACES S.L.</t>
  </si>
  <si>
    <t>B-47449798</t>
  </si>
  <si>
    <t>Gestión colonia ingles 2021</t>
  </si>
  <si>
    <t>105-262</t>
  </si>
  <si>
    <t>71-5</t>
  </si>
  <si>
    <t>21-71-0560</t>
  </si>
  <si>
    <t>INGURU ABENTURA S.L.</t>
  </si>
  <si>
    <t>B-95961769</t>
  </si>
  <si>
    <t>Actividades extras turno intercambio entre comunidades del 2 al 15 agosto 2021</t>
  </si>
  <si>
    <t>105-273</t>
  </si>
  <si>
    <t>21-71-0521</t>
  </si>
  <si>
    <t>GEU GASTEIZ ELKARTEA</t>
  </si>
  <si>
    <t>G-01125392</t>
  </si>
  <si>
    <t>EUSKALAKA 2021</t>
  </si>
  <si>
    <t>105-261</t>
  </si>
  <si>
    <t>21-71-0550</t>
  </si>
  <si>
    <t>DISPORT EKI, S.L.</t>
  </si>
  <si>
    <t>B-01278571</t>
  </si>
  <si>
    <t>Servicio de estancias del lote 4 del programa UDALEKUAK</t>
  </si>
  <si>
    <t>105-76</t>
  </si>
  <si>
    <t>21-71-0512</t>
  </si>
  <si>
    <t>PERMAKULTURA KIRIBILORE</t>
  </si>
  <si>
    <t>G-01489590</t>
  </si>
  <si>
    <t>Servicio eco-espacio Barria y Espejo</t>
  </si>
  <si>
    <t>105-252</t>
  </si>
  <si>
    <t>21-71-0760</t>
  </si>
  <si>
    <t>Asociacion riesgos laborales San Prudencio</t>
  </si>
  <si>
    <t>G-1265347</t>
  </si>
  <si>
    <t>Servicio asesoramiento calculo y mto. Certificacion huella carbono 2021</t>
  </si>
  <si>
    <t>105-260</t>
  </si>
  <si>
    <t>71-36</t>
  </si>
  <si>
    <t>21-71-3610</t>
  </si>
  <si>
    <t>CUATRECASAS CONCALVES PEREIRA</t>
  </si>
  <si>
    <t>B59942110</t>
  </si>
  <si>
    <t xml:space="preserve">Servicio asesoramiento juridico </t>
  </si>
  <si>
    <t>105-97</t>
  </si>
  <si>
    <t>71-57</t>
  </si>
  <si>
    <t>21-71-5730</t>
  </si>
  <si>
    <t>IGUALATORIO MEDICO QUIRURGICO PREVENCION</t>
  </si>
  <si>
    <t>B95431367</t>
  </si>
  <si>
    <t>Servicio actividades preventivas IFJ</t>
  </si>
  <si>
    <t>105-24</t>
  </si>
  <si>
    <t>21-71-5710</t>
  </si>
  <si>
    <t>Servicio de vigilancia de la salud</t>
  </si>
  <si>
    <t>105-23</t>
  </si>
  <si>
    <t>21-71-5720</t>
  </si>
  <si>
    <t>Piezas recambio embarcacion azkar zuhatza</t>
  </si>
  <si>
    <t>105-25</t>
  </si>
  <si>
    <t>71-30</t>
  </si>
  <si>
    <t>21-71-3020</t>
  </si>
  <si>
    <t>LUDOLAND S.L.</t>
  </si>
  <si>
    <t>B1159482</t>
  </si>
  <si>
    <t>Animacion programa Arnastu Barria 2021</t>
  </si>
  <si>
    <t>105-267</t>
  </si>
  <si>
    <t>21-71-0750</t>
  </si>
  <si>
    <t>AITAMAI S.C.</t>
  </si>
  <si>
    <t>J01412394</t>
  </si>
  <si>
    <t>Toner para las impresoras del IFJ</t>
  </si>
  <si>
    <t>105-22</t>
  </si>
  <si>
    <t>71-49</t>
  </si>
  <si>
    <t>21-71-4910</t>
  </si>
  <si>
    <t>ROBERTO MARQUINEZ VILLARREAL</t>
  </si>
  <si>
    <t>Suministro piezas para emparcaciones albergue Zuhatza</t>
  </si>
  <si>
    <t>105-41</t>
  </si>
  <si>
    <t>21-71-3010</t>
  </si>
  <si>
    <t>LKS S.COOP.LTDA</t>
  </si>
  <si>
    <t>F20369153</t>
  </si>
  <si>
    <t>acompañamiento a la implantación del plan de accion del ifj y su modelo de gestion en 2021</t>
  </si>
  <si>
    <t>105-42</t>
  </si>
  <si>
    <t>71-58</t>
  </si>
  <si>
    <t>21-71-5810</t>
  </si>
  <si>
    <t>SALTOKI ARABA S.A.</t>
  </si>
  <si>
    <t>A01340322</t>
  </si>
  <si>
    <t>suministro de un interacumulador para el albergue de Zuhatza</t>
  </si>
  <si>
    <t>105-26</t>
  </si>
  <si>
    <t>71-38</t>
  </si>
  <si>
    <t>21-71-3810</t>
  </si>
  <si>
    <t>ORONA S. COOP.</t>
  </si>
  <si>
    <t>F-20025318</t>
  </si>
  <si>
    <t>mantenimiento de los ascensores del albergue de Barria</t>
  </si>
  <si>
    <t>105-15</t>
  </si>
  <si>
    <t>71-21</t>
  </si>
  <si>
    <t>21-71-2160</t>
  </si>
  <si>
    <t>COMAEX S.L.</t>
  </si>
  <si>
    <t>B-1031442</t>
  </si>
  <si>
    <t>mantenimiento extintores en los albergues</t>
  </si>
  <si>
    <t>105-14</t>
  </si>
  <si>
    <t>21-71-2131</t>
  </si>
  <si>
    <t>INGENIERIA DE SEGURIDAD DE VITORIA Y ALAVA</t>
  </si>
  <si>
    <t>B-1412816</t>
  </si>
  <si>
    <t>mantenimiento de los sistemas de deteccion de incendios en los albergues</t>
  </si>
  <si>
    <t>105-13</t>
  </si>
  <si>
    <t>21-71-2130</t>
  </si>
  <si>
    <t>ELECTROTECNIA DE URBINA S.A.</t>
  </si>
  <si>
    <t>A-1025550</t>
  </si>
  <si>
    <t>mantenimiento  centro transformación del albergue de zuhatza</t>
  </si>
  <si>
    <t>105-12</t>
  </si>
  <si>
    <t>21-71-2120</t>
  </si>
  <si>
    <t>NUVI ARABA S.L.</t>
  </si>
  <si>
    <t>B-1137587</t>
  </si>
  <si>
    <t>control y vigilancia del abastecimiento de agua de consumo humano de los albergues de Espejo y Barria</t>
  </si>
  <si>
    <t>105-11</t>
  </si>
  <si>
    <t>21-71-2111</t>
  </si>
  <si>
    <t>AQUARABA S.L.</t>
  </si>
  <si>
    <t>B-1246297</t>
  </si>
  <si>
    <t>Control y vigilancia abastecimiento consumo humano agua albergue de Zuhatza</t>
  </si>
  <si>
    <t>105-10</t>
  </si>
  <si>
    <t>21-71-2110</t>
  </si>
  <si>
    <t>ASOCIACION DE PERMACULTURA KIRIBILORE</t>
  </si>
  <si>
    <t>G01489590</t>
  </si>
  <si>
    <t>gestión del eco-espacio en los albergues de Barria y Espejo</t>
  </si>
  <si>
    <t>105-27</t>
  </si>
  <si>
    <t>71-4</t>
  </si>
  <si>
    <t>21-71-0410</t>
  </si>
  <si>
    <t>FUNDACION CATEDRAL SANTA MARIA</t>
  </si>
  <si>
    <t>P100364 I</t>
  </si>
  <si>
    <t>estancia colonia de rock 2021</t>
  </si>
  <si>
    <t>105-43</t>
  </si>
  <si>
    <t>21-71-0531</t>
  </si>
  <si>
    <t>Duracion</t>
  </si>
  <si>
    <t>Fecha inicio</t>
  </si>
  <si>
    <t>Fecha formalizacion</t>
  </si>
  <si>
    <t>Fecha res.adujd</t>
  </si>
  <si>
    <t>razon social adj</t>
  </si>
  <si>
    <t>Adjudicatario cif</t>
  </si>
  <si>
    <t>% iva</t>
  </si>
  <si>
    <t>iva</t>
  </si>
  <si>
    <t>Adjudicado
(sin iva)</t>
  </si>
  <si>
    <t>Adjudicado
(con iva)</t>
  </si>
  <si>
    <t>Descripcion</t>
  </si>
  <si>
    <t>Tipo</t>
  </si>
  <si>
    <t>Dto. Contable</t>
  </si>
  <si>
    <t>Linea pres.</t>
  </si>
  <si>
    <t>Expediente</t>
  </si>
  <si>
    <t>Numero</t>
  </si>
  <si>
    <t>Publi.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</si>
</sst>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4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0" fillId="3" borderId="0" xfId="0" applyNumberFormat="1" applyFill="1" applyAlignment="1">
      <alignment wrapText="1"/>
    </xf>
    <xf numFmtId="4" fontId="0" fillId="3" borderId="0" xfId="0" applyNumberFormat="1" applyFill="1" applyAlignment="1">
      <alignment vertical="center" wrapText="1"/>
    </xf>
    <xf numFmtId="2" fontId="0" fillId="3" borderId="0" xfId="0" applyNumberForma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1EA3-6A1C-4336-8B67-BFEB6AB73953}">
  <dimension ref="A1:R69"/>
  <sheetViews>
    <sheetView tabSelected="1" topLeftCell="A28" zoomScaleNormal="100" workbookViewId="0">
      <selection activeCell="E1" sqref="E1:F1"/>
    </sheetView>
  </sheetViews>
  <sheetFormatPr baseColWidth="10" defaultRowHeight="15" x14ac:dyDescent="0.25"/>
  <cols>
    <col min="1" max="1" width="7" style="5" customWidth="1"/>
    <col min="2" max="2" width="8.28515625" style="5" customWidth="1"/>
    <col min="3" max="3" width="13.5703125" style="2" customWidth="1"/>
    <col min="4" max="4" width="11.42578125" style="5"/>
    <col min="5" max="5" width="5.7109375" style="5" customWidth="1"/>
    <col min="6" max="6" width="12.140625" style="2" customWidth="1"/>
    <col min="7" max="7" width="11.42578125" style="2"/>
    <col min="8" max="8" width="33.42578125" style="2" customWidth="1"/>
    <col min="9" max="9" width="14.140625" style="2" customWidth="1"/>
    <col min="10" max="10" width="14.28515625" style="4" customWidth="1"/>
    <col min="11" max="11" width="11.42578125" style="3"/>
    <col min="12" max="12" width="11.42578125" style="2"/>
    <col min="13" max="13" width="18.5703125" style="2" customWidth="1"/>
    <col min="14" max="14" width="26.85546875" style="2" customWidth="1"/>
    <col min="15" max="15" width="14.85546875" style="2" bestFit="1" customWidth="1"/>
    <col min="16" max="16" width="18.7109375" style="1" hidden="1" customWidth="1"/>
    <col min="17" max="18" width="0" style="1" hidden="1" customWidth="1"/>
    <col min="19" max="16384" width="11.42578125" style="1"/>
  </cols>
  <sheetData>
    <row r="1" spans="1:18" ht="30" x14ac:dyDescent="0.25">
      <c r="A1" s="32" t="s">
        <v>217</v>
      </c>
      <c r="B1" s="32" t="s">
        <v>216</v>
      </c>
      <c r="C1" s="30" t="s">
        <v>215</v>
      </c>
      <c r="D1" s="32" t="s">
        <v>214</v>
      </c>
      <c r="E1" s="31" t="s">
        <v>213</v>
      </c>
      <c r="F1" s="31"/>
      <c r="G1" s="30" t="s">
        <v>212</v>
      </c>
      <c r="H1" s="30" t="s">
        <v>211</v>
      </c>
      <c r="I1" s="28" t="s">
        <v>210</v>
      </c>
      <c r="J1" s="28" t="s">
        <v>209</v>
      </c>
      <c r="K1" s="29" t="s">
        <v>208</v>
      </c>
      <c r="L1" s="28" t="s">
        <v>207</v>
      </c>
      <c r="M1" s="28" t="s">
        <v>206</v>
      </c>
      <c r="N1" s="28" t="s">
        <v>205</v>
      </c>
      <c r="O1" s="28" t="s">
        <v>204</v>
      </c>
      <c r="P1" s="27" t="s">
        <v>203</v>
      </c>
      <c r="Q1" s="27" t="s">
        <v>202</v>
      </c>
      <c r="R1" s="27" t="s">
        <v>201</v>
      </c>
    </row>
    <row r="2" spans="1:18" ht="30" x14ac:dyDescent="0.25">
      <c r="A2" s="20" t="s">
        <v>16</v>
      </c>
      <c r="B2" s="5">
        <v>1</v>
      </c>
      <c r="C2" s="19" t="s">
        <v>200</v>
      </c>
      <c r="D2" s="5" t="s">
        <v>86</v>
      </c>
      <c r="E2" s="5" t="s">
        <v>5</v>
      </c>
      <c r="F2" s="2" t="s">
        <v>199</v>
      </c>
      <c r="G2" s="2" t="s">
        <v>3</v>
      </c>
      <c r="H2" s="2" t="s">
        <v>198</v>
      </c>
      <c r="I2" s="4">
        <v>6325</v>
      </c>
      <c r="J2" s="4">
        <v>6325</v>
      </c>
      <c r="K2" s="4">
        <v>0</v>
      </c>
      <c r="L2" s="18">
        <v>0</v>
      </c>
      <c r="M2" s="2" t="s">
        <v>197</v>
      </c>
      <c r="N2" s="2" t="s">
        <v>196</v>
      </c>
      <c r="O2" s="17">
        <v>44245</v>
      </c>
      <c r="Q2" s="22"/>
    </row>
    <row r="3" spans="1:18" ht="30" x14ac:dyDescent="0.25">
      <c r="A3" s="20" t="s">
        <v>40</v>
      </c>
      <c r="B3" s="5">
        <v>2</v>
      </c>
      <c r="C3" s="19" t="s">
        <v>195</v>
      </c>
      <c r="D3" s="5" t="s">
        <v>194</v>
      </c>
      <c r="E3" s="5" t="s">
        <v>5</v>
      </c>
      <c r="F3" s="2" t="s">
        <v>193</v>
      </c>
      <c r="G3" s="2" t="s">
        <v>3</v>
      </c>
      <c r="H3" s="2" t="s">
        <v>192</v>
      </c>
      <c r="I3" s="4">
        <v>4284</v>
      </c>
      <c r="J3" s="4">
        <f>I3/1.21</f>
        <v>3540.495867768595</v>
      </c>
      <c r="K3" s="4">
        <f>J3*0.21</f>
        <v>743.50413223140492</v>
      </c>
      <c r="L3" s="18">
        <v>0.21</v>
      </c>
      <c r="M3" s="2" t="s">
        <v>191</v>
      </c>
      <c r="N3" s="2" t="s">
        <v>190</v>
      </c>
      <c r="O3" s="17">
        <v>44238</v>
      </c>
      <c r="Q3" s="22"/>
    </row>
    <row r="4" spans="1:18" ht="45" x14ac:dyDescent="0.25">
      <c r="A4" s="20" t="s">
        <v>16</v>
      </c>
      <c r="B4" s="5">
        <v>3</v>
      </c>
      <c r="C4" s="19" t="s">
        <v>189</v>
      </c>
      <c r="D4" s="5" t="s">
        <v>163</v>
      </c>
      <c r="E4" s="5" t="s">
        <v>5</v>
      </c>
      <c r="F4" s="2" t="s">
        <v>188</v>
      </c>
      <c r="G4" s="2" t="s">
        <v>3</v>
      </c>
      <c r="H4" s="2" t="s">
        <v>187</v>
      </c>
      <c r="I4" s="4">
        <v>3497.65</v>
      </c>
      <c r="J4" s="4">
        <f>I4*100/121</f>
        <v>2890.6198347107438</v>
      </c>
      <c r="K4" s="4">
        <f>J4*0.21</f>
        <v>607.03016528925616</v>
      </c>
      <c r="L4" s="18">
        <v>0.21</v>
      </c>
      <c r="M4" s="2" t="s">
        <v>186</v>
      </c>
      <c r="N4" s="2" t="s">
        <v>185</v>
      </c>
      <c r="O4" s="17">
        <v>44230</v>
      </c>
      <c r="Q4" s="22"/>
    </row>
    <row r="5" spans="1:18" ht="60" x14ac:dyDescent="0.25">
      <c r="A5" s="20" t="s">
        <v>16</v>
      </c>
      <c r="B5" s="5">
        <v>4</v>
      </c>
      <c r="C5" s="19" t="s">
        <v>184</v>
      </c>
      <c r="D5" s="5" t="s">
        <v>163</v>
      </c>
      <c r="E5" s="5" t="s">
        <v>5</v>
      </c>
      <c r="F5" s="2" t="s">
        <v>183</v>
      </c>
      <c r="G5" s="2" t="s">
        <v>3</v>
      </c>
      <c r="H5" s="2" t="s">
        <v>182</v>
      </c>
      <c r="I5" s="4">
        <v>5686.13</v>
      </c>
      <c r="J5" s="4">
        <f>I5*100/121</f>
        <v>4699.2809917355371</v>
      </c>
      <c r="K5" s="4">
        <f>J5*0.21</f>
        <v>986.84900826446278</v>
      </c>
      <c r="L5" s="18">
        <v>0.21</v>
      </c>
      <c r="M5" s="2" t="s">
        <v>181</v>
      </c>
      <c r="N5" s="2" t="s">
        <v>180</v>
      </c>
      <c r="O5" s="17">
        <v>44230</v>
      </c>
      <c r="Q5" s="22"/>
    </row>
    <row r="6" spans="1:18" ht="45" x14ac:dyDescent="0.25">
      <c r="A6" s="20" t="s">
        <v>40</v>
      </c>
      <c r="B6" s="5">
        <v>5</v>
      </c>
      <c r="C6" s="19" t="s">
        <v>179</v>
      </c>
      <c r="D6" s="5" t="s">
        <v>163</v>
      </c>
      <c r="E6" s="5" t="s">
        <v>5</v>
      </c>
      <c r="F6" s="2" t="s">
        <v>178</v>
      </c>
      <c r="G6" s="2" t="s">
        <v>3</v>
      </c>
      <c r="H6" s="2" t="s">
        <v>177</v>
      </c>
      <c r="I6" s="4">
        <v>3784.21</v>
      </c>
      <c r="J6" s="4">
        <f>I6*100/121</f>
        <v>3127.4462809917354</v>
      </c>
      <c r="K6" s="4">
        <f>J6*0.21</f>
        <v>656.76371900826439</v>
      </c>
      <c r="L6" s="18">
        <v>0.21</v>
      </c>
      <c r="M6" s="2" t="s">
        <v>176</v>
      </c>
      <c r="N6" s="2" t="s">
        <v>175</v>
      </c>
      <c r="O6" s="17">
        <v>44230</v>
      </c>
      <c r="Q6" s="22"/>
    </row>
    <row r="7" spans="1:18" ht="45" x14ac:dyDescent="0.25">
      <c r="A7" s="20" t="s">
        <v>16</v>
      </c>
      <c r="B7" s="5">
        <v>6</v>
      </c>
      <c r="C7" s="19" t="s">
        <v>174</v>
      </c>
      <c r="D7" s="5" t="s">
        <v>163</v>
      </c>
      <c r="E7" s="5" t="s">
        <v>5</v>
      </c>
      <c r="F7" s="2" t="s">
        <v>173</v>
      </c>
      <c r="G7" s="2" t="s">
        <v>3</v>
      </c>
      <c r="H7" s="2" t="s">
        <v>172</v>
      </c>
      <c r="I7" s="4">
        <v>5404.72</v>
      </c>
      <c r="J7" s="4">
        <f>I7*100/121</f>
        <v>4466.7107438016528</v>
      </c>
      <c r="K7" s="4">
        <f>J7*0.21</f>
        <v>938.00925619834709</v>
      </c>
      <c r="L7" s="18">
        <v>0.21</v>
      </c>
      <c r="M7" s="2" t="s">
        <v>171</v>
      </c>
      <c r="N7" s="2" t="s">
        <v>170</v>
      </c>
      <c r="O7" s="17">
        <v>44230</v>
      </c>
      <c r="Q7" s="22"/>
    </row>
    <row r="8" spans="1:18" ht="30" x14ac:dyDescent="0.25">
      <c r="A8" s="20" t="s">
        <v>40</v>
      </c>
      <c r="B8" s="5">
        <v>7</v>
      </c>
      <c r="C8" s="19" t="s">
        <v>169</v>
      </c>
      <c r="D8" s="5" t="s">
        <v>163</v>
      </c>
      <c r="E8" s="5" t="s">
        <v>5</v>
      </c>
      <c r="F8" s="2" t="s">
        <v>168</v>
      </c>
      <c r="G8" s="2" t="s">
        <v>3</v>
      </c>
      <c r="H8" s="2" t="s">
        <v>167</v>
      </c>
      <c r="I8" s="4">
        <v>1570.02</v>
      </c>
      <c r="J8" s="4">
        <f>I8/1.21</f>
        <v>1297.5371900826447</v>
      </c>
      <c r="K8" s="4">
        <f>J8*0.21</f>
        <v>272.48280991735538</v>
      </c>
      <c r="L8" s="18">
        <v>0.21</v>
      </c>
      <c r="M8" s="2" t="s">
        <v>166</v>
      </c>
      <c r="N8" s="2" t="s">
        <v>165</v>
      </c>
      <c r="O8" s="17">
        <v>44230</v>
      </c>
      <c r="Q8" s="22"/>
    </row>
    <row r="9" spans="1:18" ht="30" x14ac:dyDescent="0.25">
      <c r="A9" s="20" t="s">
        <v>40</v>
      </c>
      <c r="B9" s="5">
        <v>8</v>
      </c>
      <c r="C9" s="19" t="s">
        <v>164</v>
      </c>
      <c r="D9" s="5" t="s">
        <v>163</v>
      </c>
      <c r="E9" s="5" t="s">
        <v>5</v>
      </c>
      <c r="F9" s="2" t="s">
        <v>162</v>
      </c>
      <c r="G9" s="2" t="s">
        <v>3</v>
      </c>
      <c r="H9" s="2" t="s">
        <v>161</v>
      </c>
      <c r="I9" s="4">
        <v>3180.17</v>
      </c>
      <c r="J9" s="4">
        <f>I9*100/121</f>
        <v>2628.2396694214876</v>
      </c>
      <c r="K9" s="4">
        <f>J9*0.21</f>
        <v>551.93033057851244</v>
      </c>
      <c r="L9" s="18">
        <v>0.21</v>
      </c>
      <c r="M9" s="2" t="s">
        <v>160</v>
      </c>
      <c r="N9" s="2" t="s">
        <v>159</v>
      </c>
      <c r="O9" s="17">
        <v>44230</v>
      </c>
      <c r="Q9" s="22"/>
    </row>
    <row r="10" spans="1:18" ht="30" x14ac:dyDescent="0.25">
      <c r="A10" s="20" t="s">
        <v>40</v>
      </c>
      <c r="B10" s="5">
        <v>9</v>
      </c>
      <c r="C10" s="19" t="s">
        <v>158</v>
      </c>
      <c r="D10" s="5" t="s">
        <v>157</v>
      </c>
      <c r="E10" s="5" t="s">
        <v>5</v>
      </c>
      <c r="F10" s="2" t="s">
        <v>156</v>
      </c>
      <c r="G10" s="2" t="s">
        <v>12</v>
      </c>
      <c r="H10" s="2" t="s">
        <v>155</v>
      </c>
      <c r="I10" s="4">
        <v>3893.6</v>
      </c>
      <c r="J10" s="4">
        <f>I10*100/121</f>
        <v>3217.8512396694214</v>
      </c>
      <c r="K10" s="4">
        <f>J10*0.21</f>
        <v>675.74876033057842</v>
      </c>
      <c r="L10" s="18">
        <v>0.21</v>
      </c>
      <c r="M10" s="2" t="s">
        <v>154</v>
      </c>
      <c r="N10" s="2" t="s">
        <v>153</v>
      </c>
      <c r="O10" s="17">
        <v>44238</v>
      </c>
      <c r="Q10" s="22"/>
    </row>
    <row r="11" spans="1:18" ht="45" x14ac:dyDescent="0.25">
      <c r="A11" s="20" t="s">
        <v>16</v>
      </c>
      <c r="B11" s="5">
        <v>10</v>
      </c>
      <c r="C11" s="19" t="s">
        <v>152</v>
      </c>
      <c r="D11" s="5" t="s">
        <v>151</v>
      </c>
      <c r="E11" s="5" t="s">
        <v>5</v>
      </c>
      <c r="F11" s="2" t="s">
        <v>150</v>
      </c>
      <c r="G11" s="2" t="s">
        <v>3</v>
      </c>
      <c r="H11" s="2" t="s">
        <v>149</v>
      </c>
      <c r="I11" s="4">
        <v>18029</v>
      </c>
      <c r="J11" s="4">
        <f>I11*100/121</f>
        <v>14900</v>
      </c>
      <c r="K11" s="4">
        <f>J11*0.21</f>
        <v>3129</v>
      </c>
      <c r="L11" s="18">
        <v>0.21</v>
      </c>
      <c r="M11" s="2" t="s">
        <v>148</v>
      </c>
      <c r="N11" s="2" t="s">
        <v>147</v>
      </c>
      <c r="O11" s="17">
        <v>44245</v>
      </c>
      <c r="Q11" s="22"/>
    </row>
    <row r="12" spans="1:18" ht="30" x14ac:dyDescent="0.25">
      <c r="A12" s="20" t="s">
        <v>16</v>
      </c>
      <c r="B12" s="5">
        <v>11</v>
      </c>
      <c r="C12" s="19" t="s">
        <v>146</v>
      </c>
      <c r="D12" s="5" t="s">
        <v>130</v>
      </c>
      <c r="E12" s="5" t="s">
        <v>5</v>
      </c>
      <c r="F12" s="2" t="s">
        <v>145</v>
      </c>
      <c r="G12" s="2" t="s">
        <v>12</v>
      </c>
      <c r="H12" s="2" t="s">
        <v>144</v>
      </c>
      <c r="I12" s="4">
        <v>12000</v>
      </c>
      <c r="J12" s="4">
        <f>12000/1.21</f>
        <v>9917.3553719008269</v>
      </c>
      <c r="K12" s="4">
        <f>J12*0.21</f>
        <v>2082.6446280991736</v>
      </c>
      <c r="L12" s="18">
        <v>0.21</v>
      </c>
      <c r="M12" s="21">
        <v>16269022</v>
      </c>
      <c r="N12" s="2" t="s">
        <v>143</v>
      </c>
      <c r="O12" s="17">
        <v>44245</v>
      </c>
      <c r="Q12" s="22"/>
    </row>
    <row r="13" spans="1:18" x14ac:dyDescent="0.25">
      <c r="A13" s="20" t="s">
        <v>40</v>
      </c>
      <c r="B13" s="5">
        <v>12</v>
      </c>
      <c r="C13" s="19" t="s">
        <v>142</v>
      </c>
      <c r="D13" s="5" t="s">
        <v>141</v>
      </c>
      <c r="E13" s="5" t="s">
        <v>5</v>
      </c>
      <c r="F13" s="2" t="s">
        <v>140</v>
      </c>
      <c r="G13" s="2" t="s">
        <v>12</v>
      </c>
      <c r="H13" s="2" t="s">
        <v>139</v>
      </c>
      <c r="I13" s="4">
        <v>4000</v>
      </c>
      <c r="J13" s="4">
        <f>I13*100/121</f>
        <v>3305.7851239669421</v>
      </c>
      <c r="K13" s="4">
        <f>J13*0.21</f>
        <v>694.21487603305786</v>
      </c>
      <c r="L13" s="18">
        <v>0.21</v>
      </c>
      <c r="M13" s="2" t="s">
        <v>138</v>
      </c>
      <c r="N13" s="2" t="s">
        <v>137</v>
      </c>
      <c r="O13" s="17">
        <v>44238</v>
      </c>
      <c r="Q13" s="22"/>
    </row>
    <row r="14" spans="1:18" ht="30" x14ac:dyDescent="0.25">
      <c r="A14" s="26" t="s">
        <v>16</v>
      </c>
      <c r="B14" s="5">
        <v>13</v>
      </c>
      <c r="C14" s="19" t="s">
        <v>136</v>
      </c>
      <c r="D14" s="5" t="s">
        <v>21</v>
      </c>
      <c r="E14" s="5" t="s">
        <v>5</v>
      </c>
      <c r="F14" s="2" t="s">
        <v>135</v>
      </c>
      <c r="G14" s="2" t="s">
        <v>3</v>
      </c>
      <c r="H14" s="2" t="s">
        <v>134</v>
      </c>
      <c r="I14" s="4">
        <f>J14+K14</f>
        <v>14610.134</v>
      </c>
      <c r="J14" s="4">
        <v>13281.94</v>
      </c>
      <c r="K14" s="4">
        <f>J14*L14</f>
        <v>1328.1940000000002</v>
      </c>
      <c r="L14" s="18">
        <v>0.1</v>
      </c>
      <c r="M14" s="2" t="s">
        <v>133</v>
      </c>
      <c r="N14" s="2" t="s">
        <v>132</v>
      </c>
      <c r="O14" s="17">
        <v>44250</v>
      </c>
      <c r="Q14" s="22"/>
    </row>
    <row r="15" spans="1:18" ht="30" x14ac:dyDescent="0.25">
      <c r="A15" s="20" t="s">
        <v>16</v>
      </c>
      <c r="B15" s="5">
        <v>14</v>
      </c>
      <c r="C15" s="19" t="s">
        <v>131</v>
      </c>
      <c r="D15" s="5" t="s">
        <v>130</v>
      </c>
      <c r="E15" s="5" t="s">
        <v>5</v>
      </c>
      <c r="F15" s="2" t="s">
        <v>129</v>
      </c>
      <c r="G15" s="2" t="s">
        <v>12</v>
      </c>
      <c r="H15" s="2" t="s">
        <v>128</v>
      </c>
      <c r="I15" s="4">
        <v>5900</v>
      </c>
      <c r="J15" s="4">
        <f>I15/1.21</f>
        <v>4876.0330578512394</v>
      </c>
      <c r="K15" s="4">
        <f>J15*0.21</f>
        <v>1023.9669421487603</v>
      </c>
      <c r="L15" s="18">
        <v>0.21</v>
      </c>
      <c r="M15" s="2" t="s">
        <v>10</v>
      </c>
      <c r="N15" s="2" t="s">
        <v>9</v>
      </c>
      <c r="O15" s="17">
        <v>44238</v>
      </c>
      <c r="Q15" s="22"/>
    </row>
    <row r="16" spans="1:18" ht="30" x14ac:dyDescent="0.25">
      <c r="A16" s="20" t="s">
        <v>40</v>
      </c>
      <c r="B16" s="5">
        <v>15</v>
      </c>
      <c r="C16" s="19" t="s">
        <v>127</v>
      </c>
      <c r="D16" s="5" t="s">
        <v>118</v>
      </c>
      <c r="E16" s="5" t="s">
        <v>5</v>
      </c>
      <c r="F16" s="2" t="s">
        <v>126</v>
      </c>
      <c r="G16" s="2" t="s">
        <v>3</v>
      </c>
      <c r="H16" s="2" t="s">
        <v>125</v>
      </c>
      <c r="I16" s="4">
        <v>3363.45</v>
      </c>
      <c r="J16" s="4">
        <v>3143.43</v>
      </c>
      <c r="K16" s="4">
        <v>220.02</v>
      </c>
      <c r="L16" s="18">
        <v>0.21</v>
      </c>
      <c r="M16" s="2" t="s">
        <v>121</v>
      </c>
      <c r="N16" s="2" t="s">
        <v>120</v>
      </c>
      <c r="O16" s="17">
        <v>44238</v>
      </c>
      <c r="Q16" s="22"/>
    </row>
    <row r="17" spans="1:17" ht="30" x14ac:dyDescent="0.25">
      <c r="A17" s="20" t="s">
        <v>40</v>
      </c>
      <c r="B17" s="5">
        <v>16</v>
      </c>
      <c r="C17" s="19" t="s">
        <v>124</v>
      </c>
      <c r="D17" s="5" t="s">
        <v>118</v>
      </c>
      <c r="E17" s="5" t="s">
        <v>5</v>
      </c>
      <c r="F17" s="2" t="s">
        <v>123</v>
      </c>
      <c r="G17" s="2" t="s">
        <v>3</v>
      </c>
      <c r="H17" s="2" t="s">
        <v>122</v>
      </c>
      <c r="I17" s="4">
        <v>3731.42</v>
      </c>
      <c r="J17" s="4">
        <f>I17/1.21</f>
        <v>3083.818181818182</v>
      </c>
      <c r="K17" s="4">
        <f>J17*0.21</f>
        <v>647.6018181818182</v>
      </c>
      <c r="L17" s="18">
        <v>0.21</v>
      </c>
      <c r="M17" s="2" t="s">
        <v>121</v>
      </c>
      <c r="N17" s="2" t="s">
        <v>120</v>
      </c>
      <c r="O17" s="17">
        <v>44238</v>
      </c>
      <c r="Q17" s="22"/>
    </row>
    <row r="18" spans="1:17" ht="30" x14ac:dyDescent="0.25">
      <c r="A18" s="20" t="s">
        <v>16</v>
      </c>
      <c r="B18" s="5">
        <v>17</v>
      </c>
      <c r="C18" s="19" t="s">
        <v>119</v>
      </c>
      <c r="D18" s="5" t="s">
        <v>118</v>
      </c>
      <c r="E18" s="5" t="s">
        <v>5</v>
      </c>
      <c r="F18" s="2" t="s">
        <v>117</v>
      </c>
      <c r="G18" s="2" t="s">
        <v>3</v>
      </c>
      <c r="H18" s="2" t="s">
        <v>116</v>
      </c>
      <c r="I18" s="4">
        <v>18149.79</v>
      </c>
      <c r="J18" s="4">
        <f>I18/1.21</f>
        <v>14999.826446280993</v>
      </c>
      <c r="K18" s="4">
        <f>J18*0.21</f>
        <v>3149.9635537190084</v>
      </c>
      <c r="L18" s="18">
        <v>0.21</v>
      </c>
      <c r="M18" s="2" t="s">
        <v>115</v>
      </c>
      <c r="N18" s="2" t="s">
        <v>114</v>
      </c>
      <c r="O18" s="17">
        <v>44270</v>
      </c>
      <c r="Q18" s="22"/>
    </row>
    <row r="19" spans="1:17" ht="45" x14ac:dyDescent="0.25">
      <c r="A19" s="20" t="s">
        <v>40</v>
      </c>
      <c r="B19" s="5">
        <v>18</v>
      </c>
      <c r="C19" s="19" t="s">
        <v>113</v>
      </c>
      <c r="D19" s="5" t="s">
        <v>112</v>
      </c>
      <c r="E19" s="5" t="s">
        <v>5</v>
      </c>
      <c r="F19" s="2" t="s">
        <v>111</v>
      </c>
      <c r="G19" s="2" t="s">
        <v>3</v>
      </c>
      <c r="H19" s="2" t="s">
        <v>110</v>
      </c>
      <c r="I19" s="4">
        <v>2323.1999999999998</v>
      </c>
      <c r="J19" s="4">
        <f>I19/1.21</f>
        <v>1920</v>
      </c>
      <c r="K19" s="4">
        <f>J19*0.21</f>
        <v>403.2</v>
      </c>
      <c r="L19" s="18">
        <v>0.21</v>
      </c>
      <c r="M19" s="2" t="s">
        <v>109</v>
      </c>
      <c r="N19" s="2" t="s">
        <v>108</v>
      </c>
      <c r="O19" s="17">
        <v>44272</v>
      </c>
      <c r="Q19" s="22"/>
    </row>
    <row r="20" spans="1:17" ht="24" customHeight="1" x14ac:dyDescent="0.25">
      <c r="A20" s="20" t="s">
        <v>16</v>
      </c>
      <c r="B20" s="5">
        <v>19</v>
      </c>
      <c r="C20" s="19" t="s">
        <v>107</v>
      </c>
      <c r="D20" s="5" t="s">
        <v>21</v>
      </c>
      <c r="E20" s="5" t="s">
        <v>5</v>
      </c>
      <c r="F20" s="2" t="s">
        <v>106</v>
      </c>
      <c r="G20" s="2" t="s">
        <v>3</v>
      </c>
      <c r="H20" s="2" t="s">
        <v>105</v>
      </c>
      <c r="I20" s="4">
        <v>18026.88</v>
      </c>
      <c r="J20" s="4">
        <f>I20/1.21</f>
        <v>14898.247933884299</v>
      </c>
      <c r="K20" s="4">
        <f>J20*0.21</f>
        <v>3128.6320661157024</v>
      </c>
      <c r="L20" s="18">
        <v>0.21</v>
      </c>
      <c r="M20" s="2" t="s">
        <v>104</v>
      </c>
      <c r="N20" s="2" t="s">
        <v>103</v>
      </c>
      <c r="O20" s="17">
        <v>44326</v>
      </c>
      <c r="Q20" s="22"/>
    </row>
    <row r="21" spans="1:17" ht="30" x14ac:dyDescent="0.25">
      <c r="A21" s="26" t="s">
        <v>16</v>
      </c>
      <c r="B21" s="5">
        <v>20</v>
      </c>
      <c r="C21" s="25" t="s">
        <v>102</v>
      </c>
      <c r="D21" s="5" t="s">
        <v>86</v>
      </c>
      <c r="E21" s="5" t="s">
        <v>5</v>
      </c>
      <c r="F21" s="2" t="s">
        <v>101</v>
      </c>
      <c r="G21" s="2" t="s">
        <v>3</v>
      </c>
      <c r="H21" s="2" t="s">
        <v>100</v>
      </c>
      <c r="I21" s="4">
        <v>10642.5</v>
      </c>
      <c r="J21" s="4">
        <f>I21/1.1</f>
        <v>9675</v>
      </c>
      <c r="K21" s="4">
        <f>J21*0.1</f>
        <v>967.5</v>
      </c>
      <c r="L21" s="18">
        <v>0.1</v>
      </c>
      <c r="M21" s="2" t="s">
        <v>99</v>
      </c>
      <c r="N21" s="2" t="s">
        <v>98</v>
      </c>
      <c r="O21" s="17">
        <v>44260</v>
      </c>
      <c r="Q21" s="22"/>
    </row>
    <row r="22" spans="1:17" x14ac:dyDescent="0.25">
      <c r="A22" s="20" t="s">
        <v>16</v>
      </c>
      <c r="B22" s="24">
        <v>21</v>
      </c>
      <c r="C22" s="19" t="s">
        <v>97</v>
      </c>
      <c r="D22" s="24" t="s">
        <v>86</v>
      </c>
      <c r="E22" s="24" t="s">
        <v>5</v>
      </c>
      <c r="F22" s="23" t="s">
        <v>96</v>
      </c>
      <c r="G22" s="23" t="s">
        <v>3</v>
      </c>
      <c r="H22" s="23" t="s">
        <v>95</v>
      </c>
      <c r="I22" s="4">
        <f>J22+K22</f>
        <v>14999.116</v>
      </c>
      <c r="J22" s="4">
        <v>13635.56</v>
      </c>
      <c r="K22" s="4">
        <f>J22*0.1</f>
        <v>1363.556</v>
      </c>
      <c r="L22" s="18">
        <v>0.1</v>
      </c>
      <c r="M22" s="2" t="s">
        <v>94</v>
      </c>
      <c r="N22" s="2" t="s">
        <v>93</v>
      </c>
      <c r="O22" s="17">
        <v>44329</v>
      </c>
      <c r="Q22" s="22"/>
    </row>
    <row r="23" spans="1:17" ht="45" x14ac:dyDescent="0.25">
      <c r="A23" s="20" t="s">
        <v>16</v>
      </c>
      <c r="B23" s="5">
        <v>22</v>
      </c>
      <c r="C23" s="19" t="s">
        <v>92</v>
      </c>
      <c r="D23" s="5" t="s">
        <v>86</v>
      </c>
      <c r="E23" s="5" t="s">
        <v>5</v>
      </c>
      <c r="F23" s="8" t="s">
        <v>91</v>
      </c>
      <c r="G23" s="2" t="s">
        <v>3</v>
      </c>
      <c r="H23" s="2" t="s">
        <v>90</v>
      </c>
      <c r="I23" s="4">
        <f>J23+K23</f>
        <v>8470</v>
      </c>
      <c r="J23" s="4">
        <v>7000</v>
      </c>
      <c r="K23" s="4">
        <f>J23*0.21</f>
        <v>1470</v>
      </c>
      <c r="L23" s="18">
        <v>0.21</v>
      </c>
      <c r="M23" s="18" t="s">
        <v>89</v>
      </c>
      <c r="N23" s="2" t="s">
        <v>88</v>
      </c>
      <c r="O23" s="17">
        <v>44336</v>
      </c>
      <c r="Q23" s="22"/>
    </row>
    <row r="24" spans="1:17" ht="24" customHeight="1" x14ac:dyDescent="0.25">
      <c r="A24" s="20" t="s">
        <v>8</v>
      </c>
      <c r="B24" s="24">
        <v>23</v>
      </c>
      <c r="C24" s="19" t="s">
        <v>87</v>
      </c>
      <c r="D24" s="24" t="s">
        <v>86</v>
      </c>
      <c r="E24" s="24" t="s">
        <v>5</v>
      </c>
      <c r="F24" s="23" t="s">
        <v>85</v>
      </c>
      <c r="G24" s="23" t="s">
        <v>3</v>
      </c>
      <c r="H24" s="23" t="s">
        <v>84</v>
      </c>
      <c r="I24" s="4">
        <v>7140.5</v>
      </c>
      <c r="J24" s="4">
        <f>I24/1.1</f>
        <v>6491.363636363636</v>
      </c>
      <c r="K24" s="4">
        <f>J24*0.1</f>
        <v>649.13636363636363</v>
      </c>
      <c r="L24" s="18">
        <v>0.1</v>
      </c>
      <c r="M24" s="2" t="s">
        <v>83</v>
      </c>
      <c r="N24" s="2" t="s">
        <v>82</v>
      </c>
      <c r="O24" s="17">
        <v>44329</v>
      </c>
      <c r="Q24" s="22"/>
    </row>
    <row r="25" spans="1:17" ht="24" customHeight="1" x14ac:dyDescent="0.25">
      <c r="A25" s="20" t="s">
        <v>8</v>
      </c>
      <c r="B25" s="5">
        <v>24</v>
      </c>
      <c r="C25" s="19" t="s">
        <v>81</v>
      </c>
      <c r="D25" s="5" t="s">
        <v>27</v>
      </c>
      <c r="E25" s="5" t="s">
        <v>5</v>
      </c>
      <c r="F25" s="2" t="s">
        <v>80</v>
      </c>
      <c r="G25" s="2" t="s">
        <v>3</v>
      </c>
      <c r="H25" s="2" t="s">
        <v>79</v>
      </c>
      <c r="I25" s="4">
        <v>12100</v>
      </c>
      <c r="J25" s="4">
        <v>10000</v>
      </c>
      <c r="K25" s="4">
        <f>J25*0.21</f>
        <v>2100</v>
      </c>
      <c r="L25" s="18">
        <v>0.21</v>
      </c>
      <c r="M25" s="2" t="s">
        <v>78</v>
      </c>
      <c r="N25" s="2" t="s">
        <v>77</v>
      </c>
      <c r="O25" s="17">
        <v>44369</v>
      </c>
      <c r="Q25" s="22"/>
    </row>
    <row r="26" spans="1:17" ht="24" customHeight="1" x14ac:dyDescent="0.25">
      <c r="A26" s="20" t="s">
        <v>8</v>
      </c>
      <c r="B26" s="5">
        <v>25</v>
      </c>
      <c r="C26" s="19" t="s">
        <v>76</v>
      </c>
      <c r="D26" s="5" t="s">
        <v>75</v>
      </c>
      <c r="E26" s="5" t="s">
        <v>5</v>
      </c>
      <c r="F26" s="2" t="s">
        <v>74</v>
      </c>
      <c r="G26" s="2" t="s">
        <v>3</v>
      </c>
      <c r="H26" s="2" t="s">
        <v>73</v>
      </c>
      <c r="I26" s="4">
        <v>11182.78</v>
      </c>
      <c r="J26" s="4">
        <v>10128</v>
      </c>
      <c r="K26" s="4">
        <v>1054.78</v>
      </c>
      <c r="L26" s="18">
        <v>0.1</v>
      </c>
      <c r="M26" s="2" t="s">
        <v>72</v>
      </c>
      <c r="N26" s="2" t="s">
        <v>71</v>
      </c>
      <c r="O26" s="17">
        <v>44377</v>
      </c>
      <c r="Q26" s="22"/>
    </row>
    <row r="27" spans="1:17" ht="24" customHeight="1" x14ac:dyDescent="0.25">
      <c r="A27" s="20" t="s">
        <v>16</v>
      </c>
      <c r="B27" s="5">
        <v>26</v>
      </c>
      <c r="C27" s="19" t="s">
        <v>70</v>
      </c>
      <c r="D27" s="5" t="s">
        <v>49</v>
      </c>
      <c r="E27" s="5" t="s">
        <v>5</v>
      </c>
      <c r="F27" s="2" t="s">
        <v>69</v>
      </c>
      <c r="G27" s="2" t="s">
        <v>12</v>
      </c>
      <c r="H27" s="2" t="s">
        <v>68</v>
      </c>
      <c r="I27" s="4">
        <f>J27+K27</f>
        <v>10000.001</v>
      </c>
      <c r="J27" s="4">
        <v>9090.91</v>
      </c>
      <c r="K27" s="2">
        <f>J27*0.1</f>
        <v>909.09100000000001</v>
      </c>
      <c r="L27" s="18">
        <v>0.1</v>
      </c>
      <c r="M27" s="2" t="s">
        <v>67</v>
      </c>
      <c r="N27" s="2" t="s">
        <v>66</v>
      </c>
      <c r="O27" s="17">
        <v>44391</v>
      </c>
      <c r="Q27" s="22"/>
    </row>
    <row r="28" spans="1:17" ht="24" customHeight="1" x14ac:dyDescent="0.25">
      <c r="A28" s="20" t="s">
        <v>16</v>
      </c>
      <c r="B28" s="5">
        <v>27</v>
      </c>
      <c r="C28" s="19" t="s">
        <v>65</v>
      </c>
      <c r="D28" s="5" t="s">
        <v>49</v>
      </c>
      <c r="E28" s="5" t="s">
        <v>5</v>
      </c>
      <c r="F28" s="2" t="s">
        <v>64</v>
      </c>
      <c r="G28" s="2" t="s">
        <v>12</v>
      </c>
      <c r="H28" s="2" t="s">
        <v>63</v>
      </c>
      <c r="I28" s="4">
        <f>J28+K28</f>
        <v>13000</v>
      </c>
      <c r="J28" s="4">
        <f>13000/1.1</f>
        <v>11818.181818181818</v>
      </c>
      <c r="K28" s="2">
        <f>J28*0.1</f>
        <v>1181.8181818181818</v>
      </c>
      <c r="L28" s="18">
        <v>0.1</v>
      </c>
      <c r="M28" s="2" t="s">
        <v>62</v>
      </c>
      <c r="N28" s="2" t="s">
        <v>61</v>
      </c>
      <c r="O28" s="17">
        <v>44391</v>
      </c>
      <c r="P28" s="22"/>
      <c r="Q28" s="22"/>
    </row>
    <row r="29" spans="1:17" ht="24" customHeight="1" x14ac:dyDescent="0.25">
      <c r="A29" s="20" t="s">
        <v>16</v>
      </c>
      <c r="B29" s="5">
        <v>28</v>
      </c>
      <c r="C29" s="19" t="s">
        <v>60</v>
      </c>
      <c r="D29" s="5" t="s">
        <v>49</v>
      </c>
      <c r="E29" s="5" t="s">
        <v>5</v>
      </c>
      <c r="F29" s="2" t="s">
        <v>59</v>
      </c>
      <c r="G29" s="2" t="s">
        <v>12</v>
      </c>
      <c r="H29" s="2" t="s">
        <v>58</v>
      </c>
      <c r="I29" s="4">
        <f>J29+K29</f>
        <v>11999.999999999998</v>
      </c>
      <c r="J29" s="4">
        <f>12000/1.1</f>
        <v>10909.090909090908</v>
      </c>
      <c r="K29" s="3">
        <f>J29*0.1</f>
        <v>1090.9090909090908</v>
      </c>
      <c r="L29" s="18">
        <v>0.1</v>
      </c>
      <c r="M29" s="2" t="s">
        <v>57</v>
      </c>
      <c r="N29" s="2" t="s">
        <v>56</v>
      </c>
      <c r="O29" s="17">
        <v>44391</v>
      </c>
    </row>
    <row r="30" spans="1:17" ht="24" customHeight="1" x14ac:dyDescent="0.25">
      <c r="A30" s="20" t="s">
        <v>16</v>
      </c>
      <c r="B30" s="5">
        <v>29</v>
      </c>
      <c r="C30" s="19" t="s">
        <v>55</v>
      </c>
      <c r="D30" s="5" t="s">
        <v>49</v>
      </c>
      <c r="E30" s="5" t="s">
        <v>5</v>
      </c>
      <c r="F30" s="2" t="s">
        <v>54</v>
      </c>
      <c r="G30" s="2" t="s">
        <v>12</v>
      </c>
      <c r="H30" s="2" t="s">
        <v>53</v>
      </c>
      <c r="I30" s="4">
        <v>9000</v>
      </c>
      <c r="J30" s="4">
        <f>I30/1.1</f>
        <v>8181.8181818181811</v>
      </c>
      <c r="K30" s="3">
        <f>J30*0.1</f>
        <v>818.18181818181813</v>
      </c>
      <c r="L30" s="18">
        <v>0.1</v>
      </c>
      <c r="M30" s="2" t="s">
        <v>52</v>
      </c>
      <c r="N30" s="2" t="s">
        <v>51</v>
      </c>
      <c r="O30" s="17">
        <v>44400</v>
      </c>
    </row>
    <row r="31" spans="1:17" ht="24" customHeight="1" x14ac:dyDescent="0.25">
      <c r="A31" s="20" t="s">
        <v>16</v>
      </c>
      <c r="B31" s="5">
        <v>30</v>
      </c>
      <c r="C31" s="19" t="s">
        <v>50</v>
      </c>
      <c r="D31" s="5" t="s">
        <v>49</v>
      </c>
      <c r="E31" s="5" t="s">
        <v>5</v>
      </c>
      <c r="F31" s="2" t="s">
        <v>48</v>
      </c>
      <c r="G31" s="2" t="s">
        <v>12</v>
      </c>
      <c r="H31" s="2" t="s">
        <v>47</v>
      </c>
      <c r="I31" s="4">
        <v>10000</v>
      </c>
      <c r="J31" s="4">
        <f>10000/1.1</f>
        <v>9090.9090909090901</v>
      </c>
      <c r="K31" s="3">
        <f>J31*0.1</f>
        <v>909.09090909090901</v>
      </c>
      <c r="L31" s="18">
        <v>0.1</v>
      </c>
      <c r="M31" s="2" t="s">
        <v>46</v>
      </c>
      <c r="N31" s="2" t="s">
        <v>45</v>
      </c>
    </row>
    <row r="32" spans="1:17" ht="30" x14ac:dyDescent="0.25">
      <c r="A32" s="20" t="s">
        <v>16</v>
      </c>
      <c r="B32" s="5">
        <v>31</v>
      </c>
      <c r="C32" s="19" t="s">
        <v>44</v>
      </c>
      <c r="D32" s="5" t="s">
        <v>27</v>
      </c>
      <c r="E32" s="5" t="s">
        <v>5</v>
      </c>
      <c r="F32" s="2" t="s">
        <v>43</v>
      </c>
      <c r="G32" s="2" t="s">
        <v>3</v>
      </c>
      <c r="H32" s="2" t="s">
        <v>42</v>
      </c>
      <c r="I32" s="4">
        <v>18089.5</v>
      </c>
      <c r="J32" s="4">
        <f>I32/1.21</f>
        <v>14950</v>
      </c>
      <c r="K32" s="3">
        <f>J32*0.21</f>
        <v>3139.5</v>
      </c>
      <c r="L32" s="18">
        <v>0.21</v>
      </c>
      <c r="M32" s="21">
        <v>44680042</v>
      </c>
      <c r="N32" s="2" t="s">
        <v>41</v>
      </c>
      <c r="O32" s="17">
        <v>44447</v>
      </c>
    </row>
    <row r="33" spans="1:18" ht="30" x14ac:dyDescent="0.25">
      <c r="A33" s="20" t="s">
        <v>40</v>
      </c>
      <c r="B33" s="5">
        <v>32</v>
      </c>
      <c r="C33" s="19" t="s">
        <v>39</v>
      </c>
      <c r="D33" s="5" t="s">
        <v>21</v>
      </c>
      <c r="E33" s="5" t="s">
        <v>5</v>
      </c>
      <c r="F33" s="2" t="s">
        <v>38</v>
      </c>
      <c r="G33" s="2" t="s">
        <v>3</v>
      </c>
      <c r="H33" s="2" t="s">
        <v>37</v>
      </c>
      <c r="I33" s="4">
        <v>2671.68</v>
      </c>
      <c r="J33" s="4">
        <v>2208</v>
      </c>
      <c r="K33" s="3">
        <f>J33*0.21</f>
        <v>463.68</v>
      </c>
      <c r="L33" s="18">
        <v>0.21</v>
      </c>
      <c r="M33" s="2" t="s">
        <v>36</v>
      </c>
      <c r="N33" s="2" t="s">
        <v>35</v>
      </c>
      <c r="O33" s="17">
        <v>44453</v>
      </c>
    </row>
    <row r="34" spans="1:18" ht="30" x14ac:dyDescent="0.25">
      <c r="A34" s="20" t="s">
        <v>8</v>
      </c>
      <c r="B34" s="5">
        <v>33</v>
      </c>
      <c r="C34" s="19" t="s">
        <v>34</v>
      </c>
      <c r="D34" s="5" t="s">
        <v>33</v>
      </c>
      <c r="E34" s="5" t="s">
        <v>5</v>
      </c>
      <c r="F34" s="2" t="s">
        <v>32</v>
      </c>
      <c r="G34" s="2" t="s">
        <v>3</v>
      </c>
      <c r="H34" s="2" t="s">
        <v>31</v>
      </c>
      <c r="I34" s="4">
        <v>7656</v>
      </c>
      <c r="J34" s="4">
        <f>7656/1.1</f>
        <v>6959.9999999999991</v>
      </c>
      <c r="K34" s="3">
        <f>J34*0.1</f>
        <v>696</v>
      </c>
      <c r="L34" s="18">
        <v>0.1</v>
      </c>
      <c r="M34" s="2" t="s">
        <v>30</v>
      </c>
      <c r="N34" s="2" t="s">
        <v>29</v>
      </c>
      <c r="O34" s="17">
        <v>44468</v>
      </c>
    </row>
    <row r="35" spans="1:18" x14ac:dyDescent="0.25">
      <c r="A35" s="5" t="s">
        <v>16</v>
      </c>
      <c r="B35" s="5">
        <v>34</v>
      </c>
      <c r="C35" s="19" t="s">
        <v>28</v>
      </c>
      <c r="D35" s="5" t="s">
        <v>27</v>
      </c>
      <c r="E35" s="5" t="s">
        <v>5</v>
      </c>
      <c r="F35" s="2" t="s">
        <v>26</v>
      </c>
      <c r="G35" s="2" t="s">
        <v>3</v>
      </c>
      <c r="H35" s="2" t="s">
        <v>25</v>
      </c>
      <c r="I35" s="4">
        <f>J35+K35</f>
        <v>14910.5</v>
      </c>
      <c r="J35" s="4">
        <v>13555</v>
      </c>
      <c r="K35" s="3">
        <f>J35*0.1</f>
        <v>1355.5</v>
      </c>
      <c r="L35" s="18">
        <v>0.1</v>
      </c>
      <c r="M35" s="2" t="s">
        <v>24</v>
      </c>
      <c r="N35" s="2" t="s">
        <v>23</v>
      </c>
      <c r="O35" s="17">
        <v>44477</v>
      </c>
    </row>
    <row r="36" spans="1:18" ht="30" x14ac:dyDescent="0.25">
      <c r="A36" s="20" t="s">
        <v>16</v>
      </c>
      <c r="B36" s="5">
        <v>35</v>
      </c>
      <c r="C36" s="19" t="s">
        <v>22</v>
      </c>
      <c r="D36" s="5" t="s">
        <v>21</v>
      </c>
      <c r="E36" s="5" t="s">
        <v>5</v>
      </c>
      <c r="F36" s="2" t="s">
        <v>20</v>
      </c>
      <c r="G36" s="2" t="s">
        <v>3</v>
      </c>
      <c r="H36" s="2" t="s">
        <v>19</v>
      </c>
      <c r="I36" s="4">
        <v>6322.04</v>
      </c>
      <c r="J36" s="4">
        <f>I36/1.1</f>
        <v>5747.3090909090906</v>
      </c>
      <c r="K36" s="3">
        <f>J36*0.1</f>
        <v>574.73090909090911</v>
      </c>
      <c r="L36" s="18">
        <v>0.1</v>
      </c>
      <c r="M36" s="2" t="s">
        <v>18</v>
      </c>
      <c r="N36" s="2" t="s">
        <v>17</v>
      </c>
      <c r="O36" s="17">
        <v>44504</v>
      </c>
    </row>
    <row r="37" spans="1:18" x14ac:dyDescent="0.25">
      <c r="A37" s="20" t="s">
        <v>16</v>
      </c>
      <c r="B37" s="5">
        <v>36</v>
      </c>
      <c r="C37" s="19" t="s">
        <v>15</v>
      </c>
      <c r="D37" s="5" t="s">
        <v>14</v>
      </c>
      <c r="E37" s="5" t="s">
        <v>5</v>
      </c>
      <c r="F37" s="2" t="s">
        <v>13</v>
      </c>
      <c r="G37" s="2" t="s">
        <v>12</v>
      </c>
      <c r="H37" s="2" t="s">
        <v>11</v>
      </c>
      <c r="I37" s="4">
        <v>7836.61</v>
      </c>
      <c r="J37" s="4">
        <f>I37/1.21</f>
        <v>6476.5371900826449</v>
      </c>
      <c r="K37" s="3">
        <f>J37*0.21</f>
        <v>1360.0728099173555</v>
      </c>
      <c r="L37" s="18">
        <v>0.21</v>
      </c>
      <c r="M37" s="2" t="s">
        <v>10</v>
      </c>
      <c r="N37" s="2" t="s">
        <v>9</v>
      </c>
      <c r="O37" s="17">
        <v>44544</v>
      </c>
    </row>
    <row r="38" spans="1:18" ht="30" x14ac:dyDescent="0.25">
      <c r="A38" s="16" t="s">
        <v>8</v>
      </c>
      <c r="B38" s="11">
        <v>37</v>
      </c>
      <c r="C38" s="15" t="s">
        <v>7</v>
      </c>
      <c r="D38" s="11" t="s">
        <v>6</v>
      </c>
      <c r="E38" s="11" t="s">
        <v>5</v>
      </c>
      <c r="F38" s="8" t="s">
        <v>4</v>
      </c>
      <c r="G38" s="8" t="s">
        <v>3</v>
      </c>
      <c r="H38" s="8" t="s">
        <v>2</v>
      </c>
      <c r="I38" s="10">
        <v>8040</v>
      </c>
      <c r="J38" s="10">
        <v>8040</v>
      </c>
      <c r="K38" s="9">
        <v>0</v>
      </c>
      <c r="L38" s="14">
        <v>0</v>
      </c>
      <c r="M38" s="8" t="s">
        <v>1</v>
      </c>
      <c r="N38" s="8" t="s">
        <v>0</v>
      </c>
      <c r="O38" s="13">
        <v>44547</v>
      </c>
      <c r="P38" s="12"/>
      <c r="Q38" s="12"/>
      <c r="R38" s="12"/>
    </row>
    <row r="39" spans="1:18" x14ac:dyDescent="0.25">
      <c r="A39" s="11"/>
      <c r="B39" s="11"/>
      <c r="C39" s="8"/>
      <c r="D39" s="11"/>
      <c r="E39" s="11"/>
      <c r="F39" s="8"/>
      <c r="G39" s="8"/>
      <c r="H39" s="8"/>
      <c r="I39" s="10"/>
      <c r="J39" s="10"/>
      <c r="K39" s="9"/>
      <c r="L39" s="8"/>
      <c r="M39" s="8"/>
      <c r="N39" s="8"/>
      <c r="O39" s="8"/>
    </row>
    <row r="40" spans="1:18" x14ac:dyDescent="0.25">
      <c r="I40" s="4"/>
    </row>
    <row r="41" spans="1:18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3" spans="1:18" x14ac:dyDescent="0.25">
      <c r="A43" s="6"/>
      <c r="B43" s="6"/>
      <c r="C43" s="6"/>
      <c r="D43" s="6"/>
      <c r="E43" s="6"/>
      <c r="F43" s="6"/>
      <c r="G43" s="6"/>
      <c r="H43" s="6"/>
      <c r="I43" s="6"/>
    </row>
    <row r="69" spans="9:9" x14ac:dyDescent="0.25">
      <c r="I69" s="4"/>
    </row>
  </sheetData>
  <mergeCells count="3">
    <mergeCell ref="E1:F1"/>
    <mergeCell ref="A41:O41"/>
    <mergeCell ref="A43:I43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Txikiak_menores</vt:lpstr>
      <vt:lpstr>Txikiak_menores!Área_de_impresión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2022-02-21T11:47:09Z</dcterms:created>
  <dcterms:modified xsi:type="dcterms:W3CDTF">2022-02-21T11:48:08Z</dcterms:modified>
</cp:coreProperties>
</file>